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'Лист1'!$A$1:$AP$11</definedName>
  </definedNames>
  <calcPr fullCalcOnLoad="1"/>
</workbook>
</file>

<file path=xl/sharedStrings.xml><?xml version="1.0" encoding="utf-8"?>
<sst xmlns="http://schemas.openxmlformats.org/spreadsheetml/2006/main" count="95" uniqueCount="66">
  <si>
    <t>Код ГРБС</t>
  </si>
  <si>
    <t>Наименование ГРБС</t>
  </si>
  <si>
    <t>(Е) - кассовое исполнение расходов ГРБС в отчетном финансовом году</t>
  </si>
  <si>
    <t>(b) - объем бюджетных асигнований ГРБС в отчетном финансовом году согласно сводной росписи с учетом внесенных в нее изменений</t>
  </si>
  <si>
    <t>(S) - сумма изменений, вносимых в роспись расходов  и лимиты бюджетных обзятельств в ходе исполнения бюджета в отчетном финансовом году</t>
  </si>
  <si>
    <t>(Е) - кассовое исполнение расходов ГРБС в IV  квартале отчетного финансового года</t>
  </si>
  <si>
    <t>i - совокупный объем БО, распределенных ГРБС между подведомственными получателями бюджетных средств в отчетном периоде</t>
  </si>
  <si>
    <t>L - совокупный общий объем лимитов БО, доведенных финансовым управлением до ГРБС в отчетном периоде</t>
  </si>
  <si>
    <t>K - объем кредиторской задолженности с поставщиками и подрядчиками по состоянию на 1 января года, следующего за отчетным</t>
  </si>
  <si>
    <t>1) процедуры составления, ведения и утверждения бюджетных смет подведомственным получателям бюджетных средств;</t>
  </si>
  <si>
    <t>2) процедуры составления и представления расчетов к бюджетным сметам подведомственным получателям бюджетных средств;</t>
  </si>
  <si>
    <t>3) порядок ведения бюджетных смет и своевременного утверждения смет расходов</t>
  </si>
  <si>
    <t>2.6. Наличие системы электронного документооборота ГРБС с финансовым управлением</t>
  </si>
  <si>
    <t>2.7. Эффективность управления дебиторской задолженностью по расчетам с дебиторами                                P = 100 x D / R</t>
  </si>
  <si>
    <t>(D) - объем дебиторской задолженности по состоянию на 1 января года, следующего за отчетным</t>
  </si>
  <si>
    <t>(R)- кассовое исполнение по расходам</t>
  </si>
  <si>
    <t xml:space="preserve">(P)  </t>
  </si>
  <si>
    <t xml:space="preserve">Е (р) </t>
  </si>
  <si>
    <t>Е(р)=1, если правовой акт соответствует требованиям 1-3; Е(р) =0,75, если правовой акт соответствует требованиям 1-2; Е(р)=О, если правовой акт частично или совсем несоответствует требованиям</t>
  </si>
  <si>
    <t>2.2. Равновмерность расходов                                           P = (E - Eср) * 100 / Eср</t>
  </si>
  <si>
    <t>(P) -  %</t>
  </si>
  <si>
    <t>2.1. Объем неисполненных на конец отчетного финансового года бюджетных ассигнований                      P = 100 x (b - E) / b</t>
  </si>
  <si>
    <t xml:space="preserve">(P) - % </t>
  </si>
  <si>
    <t>соответствует</t>
  </si>
  <si>
    <t>ИТОГО баллов</t>
  </si>
  <si>
    <t>Балл.                    E (p) =100% 1;    Е(р) &lt; 100%  0</t>
  </si>
  <si>
    <t>Е (р) Наличие системы электронного документооборота ГРБС с финансовым управлением      (да, нет)</t>
  </si>
  <si>
    <t>Балл.                   Е(р)=1 при наличии электронного документооборота;                 Е(р)= 0 при отсутствии системы электронного документооборота</t>
  </si>
  <si>
    <t>2.8. Доля недостач и хищений денежных средств и материальных ценностей       Р = 100 х Т /О</t>
  </si>
  <si>
    <t>2.9. Объем материальных запасов                                                   P = 100 x (Z1 - Z0)</t>
  </si>
  <si>
    <t>(Т) - сумма установленных недостач и хищений денежных средств и материальных ценностей у ГРБС в отчетном финансовом году                                    (тыс. руб.)</t>
  </si>
  <si>
    <t>2.3. Распределение ГРБС лимитов БО между подведомственными получателями бюджетных средств                                                                                                      P = 100 x i / L</t>
  </si>
  <si>
    <t xml:space="preserve">1.1а Качество планирования расходов                                                         Р = 100 х S / b               </t>
  </si>
  <si>
    <t xml:space="preserve">(P) </t>
  </si>
  <si>
    <t>И.Н. Докучаева</t>
  </si>
  <si>
    <t>Администрация муниципального образования Тужинский муниципальный район</t>
  </si>
  <si>
    <t>Е(р) - %</t>
  </si>
  <si>
    <t>Начальник финансового управления</t>
  </si>
  <si>
    <t xml:space="preserve">Исполнитель </t>
  </si>
  <si>
    <t>2.5. Качество порядка составления, утверждения и ведения бюджетных смет подведомственных ГРБС бюджетных учреждений.                                                                               Наличие правового акта  ГРБС содержащего:</t>
  </si>
  <si>
    <t>2.4.  Эффективность управления кредиторской задолженностью по расчетам с поставщиками и подрядчиками                                                                   P = 100 x K / E</t>
  </si>
  <si>
    <t>Балл.                    E (p)  = 0% 1;    Е(р) &gt; 0%  0</t>
  </si>
  <si>
    <t xml:space="preserve">(P)  целевым ориентиром является значение показателя, равное нулю         </t>
  </si>
  <si>
    <t>Балл.                     E (p) &lt; =25% 1;    Е(р) &gt; 25%  0</t>
  </si>
  <si>
    <t>Управление сельского хозяйства администрации Тужинского муниципального района</t>
  </si>
  <si>
    <t>Муниципальное казенное учреждение районная Дума Тужинского муниципального района Кировской области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</si>
  <si>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пгт Тужа Кировской области</t>
  </si>
  <si>
    <t>Муниципальное казённое  учреждение "Управление образования администрации Тужинского муниципального района"</t>
  </si>
  <si>
    <t>Муниципальное казённое учреждение  "Отдел культуры администрации Тужинского муниципального района"</t>
  </si>
  <si>
    <t>Муниципальное казенное учреждение Финансовое управление администрации Тужинского муниципального района</t>
  </si>
  <si>
    <t>(Z0) - стоимость материальных запасов ГРБС по состоянию на 1 января отчетного финансового года, тыс. руб. (01.01.2015г.)</t>
  </si>
  <si>
    <t>(Z1) - стоимость материальных запасов ГРБС по состоянию на 1 января года, следующего за отчетным финансовым годом, тыс. руб. (01.01.2016г.)</t>
  </si>
  <si>
    <t>1.1. Количество справок о внесении изменений в сводную роспись в ходе исполнения бюджета</t>
  </si>
  <si>
    <t>Балл.                           E(p) &lt; =8 шт. 1;    Е(р)  &gt; 8 шт.  0</t>
  </si>
  <si>
    <t xml:space="preserve"> Балл.                  E &lt; Еср 1;            Е &gt; Еср 0</t>
  </si>
  <si>
    <t>Балл.                     E (p)&lt; =2,5% 1;    Е(р) &gt; 2,5%  0</t>
  </si>
  <si>
    <r>
      <rPr>
        <b/>
        <sz val="9"/>
        <rFont val="Times New Roman"/>
        <family val="1"/>
      </rPr>
      <t>Еср</t>
    </r>
    <r>
      <rPr>
        <sz val="9"/>
        <rFont val="Times New Roman"/>
        <family val="1"/>
      </rPr>
      <t xml:space="preserve"> - средний объем кассовых расходов ГРБС за I - III кварталы отчетного финансового года</t>
    </r>
  </si>
  <si>
    <t>Балл.                        E (p) &lt; =50% -1;            Е (р)  &gt; 50% -0</t>
  </si>
  <si>
    <t>(О) - стоимость основных средств (остаточная стоимость), нематериальных  активов (остаточная стоимость), материальных запасов, денежных средств, финансовых вложений (тыс.руб.)</t>
  </si>
  <si>
    <t>Балл.                     E (p) = 0 -1;          Е (р) &gt; 0 -0</t>
  </si>
  <si>
    <t>Балл.                 если Р &lt; 1= 1               если Р &gt; 21=0</t>
  </si>
  <si>
    <t>администрации Тужинского муниципального района</t>
  </si>
  <si>
    <t>Оценка качества управления финансами главных распорядителей бюджетных средств за 2016 год</t>
  </si>
  <si>
    <t>да</t>
  </si>
  <si>
    <t>Н.Г.Норкина</t>
  </si>
  <si>
    <t>10 марта 2017 года.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</si>
</sst>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</numFmts>
  <fonts count="50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165" fontId="9" fillId="0" borderId="0" xfId="0" applyNumberFormat="1" applyFont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left" vertical="top" wrapText="1"/>
    </xf>
    <xf numFmtId="3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3" fontId="11" fillId="9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8"/>
  <sheetViews>
    <sheetView tabSelected="1" view="pageBreakPreview" zoomScale="75" zoomScaleNormal="70" zoomScaleSheetLayoutView="75" zoomScalePageLayoutView="0" workbookViewId="0" topLeftCell="A1">
      <pane xSplit="1" topLeftCell="B1" activePane="topRight" state="frozen"/>
      <selection pane="topLeft" activeCell="A2" sqref="A2"/>
      <selection pane="topRight" activeCell="E19" sqref="E19"/>
    </sheetView>
  </sheetViews>
  <sheetFormatPr defaultColWidth="9.00390625" defaultRowHeight="12.75"/>
  <cols>
    <col min="1" max="1" width="5.25390625" style="1" customWidth="1"/>
    <col min="2" max="2" width="47.875" style="1" customWidth="1"/>
    <col min="3" max="3" width="9.25390625" style="1" customWidth="1"/>
    <col min="4" max="4" width="15.125" style="1" customWidth="1"/>
    <col min="5" max="5" width="6.875" style="3" customWidth="1"/>
    <col min="6" max="6" width="14.00390625" style="3" customWidth="1"/>
    <col min="7" max="7" width="14.25390625" style="3" customWidth="1"/>
    <col min="8" max="8" width="13.875" style="3" customWidth="1"/>
    <col min="9" max="9" width="7.75390625" style="3" customWidth="1"/>
    <col min="10" max="10" width="11.875" style="3" customWidth="1"/>
    <col min="11" max="11" width="12.375" style="3" customWidth="1"/>
    <col min="12" max="12" width="10.75390625" style="3" customWidth="1"/>
    <col min="13" max="13" width="11.00390625" style="3" customWidth="1"/>
    <col min="14" max="14" width="12.625" style="1" customWidth="1"/>
    <col min="15" max="15" width="11.75390625" style="1" customWidth="1"/>
    <col min="16" max="16" width="7.625" style="1" customWidth="1"/>
    <col min="17" max="17" width="11.375" style="1" customWidth="1"/>
    <col min="18" max="18" width="11.125" style="1" customWidth="1"/>
    <col min="19" max="19" width="8.375" style="1" customWidth="1"/>
    <col min="20" max="20" width="8.625" style="1" customWidth="1"/>
    <col min="21" max="21" width="10.00390625" style="1" customWidth="1"/>
    <col min="22" max="22" width="10.75390625" style="1" customWidth="1"/>
    <col min="23" max="23" width="11.875" style="1" customWidth="1"/>
    <col min="24" max="24" width="12.375" style="1" customWidth="1"/>
    <col min="25" max="25" width="13.625" style="1" customWidth="1"/>
    <col min="26" max="26" width="12.25390625" style="1" customWidth="1"/>
    <col min="27" max="27" width="12.75390625" style="1" customWidth="1"/>
    <col min="28" max="28" width="10.375" style="1" customWidth="1"/>
    <col min="29" max="29" width="12.00390625" style="1" customWidth="1"/>
    <col min="30" max="30" width="6.875" style="1" customWidth="1"/>
    <col min="31" max="31" width="11.00390625" style="1" customWidth="1"/>
    <col min="32" max="32" width="9.875" style="1" customWidth="1"/>
    <col min="33" max="33" width="9.625" style="1" customWidth="1"/>
    <col min="34" max="34" width="9.75390625" style="1" customWidth="1"/>
    <col min="35" max="35" width="11.00390625" style="1" customWidth="1"/>
    <col min="36" max="36" width="11.875" style="1" customWidth="1"/>
    <col min="37" max="37" width="9.625" style="1" customWidth="1"/>
    <col min="38" max="38" width="8.00390625" style="1" customWidth="1"/>
    <col min="39" max="40" width="12.875" style="1" customWidth="1"/>
    <col min="41" max="41" width="11.00390625" style="1" customWidth="1"/>
    <col min="42" max="42" width="12.625" style="1" customWidth="1"/>
    <col min="43" max="16384" width="9.125" style="1" customWidth="1"/>
  </cols>
  <sheetData>
    <row r="1" spans="1:17" ht="24.75" customHeight="1">
      <c r="A1" s="12"/>
      <c r="B1" s="43" t="s">
        <v>62</v>
      </c>
      <c r="C1" s="43"/>
      <c r="D1" s="43"/>
      <c r="E1" s="44"/>
      <c r="F1" s="43"/>
      <c r="G1" s="43"/>
      <c r="H1" s="43"/>
      <c r="I1" s="12"/>
      <c r="J1" s="12"/>
      <c r="K1" s="12"/>
      <c r="L1" s="12"/>
      <c r="M1" s="12"/>
      <c r="N1" s="12"/>
      <c r="O1" s="12"/>
      <c r="P1" s="12"/>
      <c r="Q1" s="12"/>
    </row>
    <row r="2" spans="5:15" ht="8.25" customHeight="1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85" s="2" customFormat="1" ht="62.25" customHeight="1">
      <c r="A3" s="45" t="s">
        <v>0</v>
      </c>
      <c r="B3" s="47" t="s">
        <v>1</v>
      </c>
      <c r="C3" s="40" t="s">
        <v>52</v>
      </c>
      <c r="D3" s="42"/>
      <c r="E3" s="40" t="s">
        <v>32</v>
      </c>
      <c r="F3" s="41"/>
      <c r="G3" s="41"/>
      <c r="H3" s="42"/>
      <c r="I3" s="40" t="s">
        <v>21</v>
      </c>
      <c r="J3" s="41"/>
      <c r="K3" s="41"/>
      <c r="L3" s="42"/>
      <c r="M3" s="40" t="s">
        <v>19</v>
      </c>
      <c r="N3" s="41"/>
      <c r="O3" s="41"/>
      <c r="P3" s="40" t="s">
        <v>31</v>
      </c>
      <c r="Q3" s="41"/>
      <c r="R3" s="41"/>
      <c r="S3" s="42"/>
      <c r="T3" s="40" t="s">
        <v>40</v>
      </c>
      <c r="U3" s="41"/>
      <c r="V3" s="41"/>
      <c r="W3" s="42"/>
      <c r="X3" s="40" t="s">
        <v>39</v>
      </c>
      <c r="Y3" s="41"/>
      <c r="Z3" s="41"/>
      <c r="AA3" s="42"/>
      <c r="AB3" s="40" t="s">
        <v>12</v>
      </c>
      <c r="AC3" s="41"/>
      <c r="AD3" s="40" t="s">
        <v>13</v>
      </c>
      <c r="AE3" s="41"/>
      <c r="AF3" s="41"/>
      <c r="AG3" s="42"/>
      <c r="AH3" s="51" t="s">
        <v>28</v>
      </c>
      <c r="AI3" s="52"/>
      <c r="AJ3" s="52"/>
      <c r="AK3" s="53"/>
      <c r="AL3" s="54" t="s">
        <v>29</v>
      </c>
      <c r="AM3" s="54"/>
      <c r="AN3" s="54"/>
      <c r="AO3" s="54"/>
      <c r="AP3" s="49" t="s">
        <v>24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ht="174.75" customHeight="1">
      <c r="A4" s="46"/>
      <c r="B4" s="48"/>
      <c r="C4" s="5" t="s">
        <v>33</v>
      </c>
      <c r="D4" s="11" t="s">
        <v>53</v>
      </c>
      <c r="E4" s="5" t="s">
        <v>20</v>
      </c>
      <c r="F4" s="6" t="s">
        <v>4</v>
      </c>
      <c r="G4" s="30" t="s">
        <v>3</v>
      </c>
      <c r="H4" s="11" t="s">
        <v>43</v>
      </c>
      <c r="I4" s="6" t="s">
        <v>20</v>
      </c>
      <c r="J4" s="30" t="s">
        <v>3</v>
      </c>
      <c r="K4" s="30" t="s">
        <v>2</v>
      </c>
      <c r="L4" s="11" t="s">
        <v>55</v>
      </c>
      <c r="M4" s="30" t="s">
        <v>5</v>
      </c>
      <c r="N4" s="31" t="s">
        <v>56</v>
      </c>
      <c r="O4" s="11" t="s">
        <v>54</v>
      </c>
      <c r="P4" s="6" t="s">
        <v>22</v>
      </c>
      <c r="Q4" s="32" t="s">
        <v>6</v>
      </c>
      <c r="R4" s="32" t="s">
        <v>7</v>
      </c>
      <c r="S4" s="11" t="s">
        <v>25</v>
      </c>
      <c r="T4" s="6" t="s">
        <v>36</v>
      </c>
      <c r="U4" s="32" t="s">
        <v>8</v>
      </c>
      <c r="V4" s="30" t="s">
        <v>2</v>
      </c>
      <c r="W4" s="11" t="s">
        <v>41</v>
      </c>
      <c r="X4" s="32" t="s">
        <v>9</v>
      </c>
      <c r="Y4" s="32" t="s">
        <v>10</v>
      </c>
      <c r="Z4" s="32" t="s">
        <v>11</v>
      </c>
      <c r="AA4" s="11" t="s">
        <v>18</v>
      </c>
      <c r="AB4" s="9" t="s">
        <v>26</v>
      </c>
      <c r="AC4" s="11" t="s">
        <v>27</v>
      </c>
      <c r="AD4" s="6" t="s">
        <v>17</v>
      </c>
      <c r="AE4" s="32" t="s">
        <v>14</v>
      </c>
      <c r="AF4" s="32" t="s">
        <v>15</v>
      </c>
      <c r="AG4" s="11" t="s">
        <v>57</v>
      </c>
      <c r="AH4" s="14" t="s">
        <v>42</v>
      </c>
      <c r="AI4" s="32" t="s">
        <v>30</v>
      </c>
      <c r="AJ4" s="33" t="s">
        <v>58</v>
      </c>
      <c r="AK4" s="11" t="s">
        <v>59</v>
      </c>
      <c r="AL4" s="6" t="s">
        <v>16</v>
      </c>
      <c r="AM4" s="9" t="s">
        <v>50</v>
      </c>
      <c r="AN4" s="9" t="s">
        <v>51</v>
      </c>
      <c r="AO4" s="11" t="s">
        <v>60</v>
      </c>
      <c r="AP4" s="50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45.75" customHeight="1">
      <c r="A5" s="13">
        <v>904</v>
      </c>
      <c r="B5" s="24" t="s">
        <v>45</v>
      </c>
      <c r="C5" s="15">
        <v>15</v>
      </c>
      <c r="D5" s="16">
        <v>0</v>
      </c>
      <c r="E5" s="17">
        <f aca="true" t="shared" si="0" ref="E5:E11">100*F5/G5</f>
        <v>19.54494209285641</v>
      </c>
      <c r="F5" s="18">
        <v>381.4</v>
      </c>
      <c r="G5" s="18">
        <v>1951.4</v>
      </c>
      <c r="H5" s="16">
        <v>1</v>
      </c>
      <c r="I5" s="17">
        <f aca="true" t="shared" si="1" ref="I5:I11">100*(J5-K5)/J5</f>
        <v>0</v>
      </c>
      <c r="J5" s="18">
        <v>1951.4</v>
      </c>
      <c r="K5" s="18">
        <v>1951.4</v>
      </c>
      <c r="L5" s="16">
        <v>1</v>
      </c>
      <c r="M5" s="17">
        <v>598.7</v>
      </c>
      <c r="N5" s="17">
        <v>450.9</v>
      </c>
      <c r="O5" s="16">
        <v>0</v>
      </c>
      <c r="P5" s="15">
        <f aca="true" t="shared" si="2" ref="P5:P11">100*Q5/R5</f>
        <v>100</v>
      </c>
      <c r="Q5" s="18">
        <v>1951.4</v>
      </c>
      <c r="R5" s="18">
        <v>1951.4</v>
      </c>
      <c r="S5" s="16">
        <v>1</v>
      </c>
      <c r="T5" s="22">
        <f>U5/V5*100</f>
        <v>17.623244849851385</v>
      </c>
      <c r="U5" s="29">
        <v>343.9</v>
      </c>
      <c r="V5" s="18">
        <v>1951.4</v>
      </c>
      <c r="W5" s="19">
        <v>0</v>
      </c>
      <c r="X5" s="20" t="s">
        <v>23</v>
      </c>
      <c r="Y5" s="20" t="s">
        <v>23</v>
      </c>
      <c r="Z5" s="20" t="s">
        <v>23</v>
      </c>
      <c r="AA5" s="19">
        <v>1</v>
      </c>
      <c r="AB5" s="29" t="s">
        <v>63</v>
      </c>
      <c r="AC5" s="19">
        <v>1</v>
      </c>
      <c r="AD5" s="18">
        <f aca="true" t="shared" si="3" ref="AD5:AD11">100*AE5/AF5</f>
        <v>0</v>
      </c>
      <c r="AE5" s="17">
        <v>0</v>
      </c>
      <c r="AF5" s="18">
        <v>1951.4</v>
      </c>
      <c r="AG5" s="16">
        <v>1</v>
      </c>
      <c r="AH5" s="21" t="e">
        <f aca="true" t="shared" si="4" ref="AH5:AH11">100*AI5/AJ5</f>
        <v>#DIV/0!</v>
      </c>
      <c r="AI5" s="18">
        <v>0</v>
      </c>
      <c r="AJ5" s="18">
        <v>0</v>
      </c>
      <c r="AK5" s="16">
        <v>1</v>
      </c>
      <c r="AL5" s="18">
        <f aca="true" t="shared" si="5" ref="AL5:AL11">AN5-AM5</f>
        <v>-22.1</v>
      </c>
      <c r="AM5" s="17">
        <v>81.7</v>
      </c>
      <c r="AN5" s="17">
        <v>59.6</v>
      </c>
      <c r="AO5" s="16">
        <v>1</v>
      </c>
      <c r="AP5" s="34">
        <f aca="true" t="shared" si="6" ref="AP5:AP11">H5+L5+O5+S5+W5+AA5+AC5+AG5+AK5+AO5</f>
        <v>8</v>
      </c>
      <c r="AQ5" s="10"/>
      <c r="AR5" s="10"/>
      <c r="AS5" s="10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55.5" customHeight="1">
      <c r="A6" s="4">
        <v>905</v>
      </c>
      <c r="B6" s="24" t="s">
        <v>46</v>
      </c>
      <c r="C6" s="15">
        <v>24</v>
      </c>
      <c r="D6" s="16">
        <v>0</v>
      </c>
      <c r="E6" s="17">
        <f t="shared" si="0"/>
        <v>1.8189082345024812</v>
      </c>
      <c r="F6" s="18">
        <v>346</v>
      </c>
      <c r="G6" s="18">
        <v>19022.4</v>
      </c>
      <c r="H6" s="16">
        <v>1</v>
      </c>
      <c r="I6" s="18">
        <f t="shared" si="1"/>
        <v>0.26477357926691797</v>
      </c>
      <c r="J6" s="18">
        <v>19072.9</v>
      </c>
      <c r="K6" s="18">
        <v>19022.4</v>
      </c>
      <c r="L6" s="16">
        <v>1</v>
      </c>
      <c r="M6" s="17">
        <v>4130.1</v>
      </c>
      <c r="N6" s="17">
        <v>4964.1</v>
      </c>
      <c r="O6" s="16">
        <v>1</v>
      </c>
      <c r="P6" s="15">
        <f t="shared" si="2"/>
        <v>100</v>
      </c>
      <c r="Q6" s="18">
        <v>19022.4</v>
      </c>
      <c r="R6" s="18">
        <v>19022.4</v>
      </c>
      <c r="S6" s="16">
        <v>1</v>
      </c>
      <c r="T6" s="22">
        <f aca="true" t="shared" si="7" ref="T6:T11">U6/V6*100</f>
        <v>9.560307847590208</v>
      </c>
      <c r="U6" s="15">
        <v>1818.6</v>
      </c>
      <c r="V6" s="18">
        <v>19022.4</v>
      </c>
      <c r="W6" s="19">
        <v>0</v>
      </c>
      <c r="X6" s="20" t="s">
        <v>23</v>
      </c>
      <c r="Y6" s="20" t="s">
        <v>23</v>
      </c>
      <c r="Z6" s="20" t="s">
        <v>23</v>
      </c>
      <c r="AA6" s="19">
        <v>1</v>
      </c>
      <c r="AB6" s="29" t="s">
        <v>63</v>
      </c>
      <c r="AC6" s="19">
        <v>1</v>
      </c>
      <c r="AD6" s="18">
        <f t="shared" si="3"/>
        <v>0.17663386323492303</v>
      </c>
      <c r="AE6" s="18">
        <v>33.6</v>
      </c>
      <c r="AF6" s="18">
        <v>19022.4</v>
      </c>
      <c r="AG6" s="16">
        <v>1</v>
      </c>
      <c r="AH6" s="21">
        <f t="shared" si="4"/>
        <v>0</v>
      </c>
      <c r="AI6" s="18">
        <v>0</v>
      </c>
      <c r="AJ6" s="18">
        <v>14590.1</v>
      </c>
      <c r="AK6" s="16">
        <v>1</v>
      </c>
      <c r="AL6" s="18">
        <f t="shared" si="5"/>
        <v>-130</v>
      </c>
      <c r="AM6" s="18">
        <v>1308.1</v>
      </c>
      <c r="AN6" s="18">
        <v>1178.1</v>
      </c>
      <c r="AO6" s="16">
        <v>1</v>
      </c>
      <c r="AP6" s="34">
        <f t="shared" si="6"/>
        <v>9</v>
      </c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39">
      <c r="A7" s="4">
        <v>906</v>
      </c>
      <c r="B7" s="24" t="s">
        <v>47</v>
      </c>
      <c r="C7" s="15">
        <v>93</v>
      </c>
      <c r="D7" s="16">
        <v>0</v>
      </c>
      <c r="E7" s="17">
        <f t="shared" si="0"/>
        <v>3.543525914453264</v>
      </c>
      <c r="F7" s="18">
        <v>1702.2</v>
      </c>
      <c r="G7" s="18">
        <v>48036.9</v>
      </c>
      <c r="H7" s="16">
        <v>1</v>
      </c>
      <c r="I7" s="18">
        <f t="shared" si="1"/>
        <v>0.06345256868480509</v>
      </c>
      <c r="J7" s="18">
        <v>48067.4</v>
      </c>
      <c r="K7" s="18">
        <v>48036.9</v>
      </c>
      <c r="L7" s="16">
        <v>1</v>
      </c>
      <c r="M7" s="17">
        <v>11150.1</v>
      </c>
      <c r="N7" s="17">
        <v>12295.6</v>
      </c>
      <c r="O7" s="16">
        <v>1</v>
      </c>
      <c r="P7" s="15">
        <f t="shared" si="2"/>
        <v>100</v>
      </c>
      <c r="Q7" s="18">
        <v>48036.9</v>
      </c>
      <c r="R7" s="18">
        <v>48036.9</v>
      </c>
      <c r="S7" s="16">
        <v>1</v>
      </c>
      <c r="T7" s="22">
        <f t="shared" si="7"/>
        <v>10.655974885973075</v>
      </c>
      <c r="U7" s="15">
        <v>5118.8</v>
      </c>
      <c r="V7" s="18">
        <v>48036.9</v>
      </c>
      <c r="W7" s="19">
        <v>0</v>
      </c>
      <c r="X7" s="20" t="s">
        <v>23</v>
      </c>
      <c r="Y7" s="20" t="s">
        <v>23</v>
      </c>
      <c r="Z7" s="20" t="s">
        <v>23</v>
      </c>
      <c r="AA7" s="19">
        <v>1</v>
      </c>
      <c r="AB7" s="29" t="s">
        <v>63</v>
      </c>
      <c r="AC7" s="19">
        <v>1</v>
      </c>
      <c r="AD7" s="27">
        <f t="shared" si="3"/>
        <v>0.29997772545688833</v>
      </c>
      <c r="AE7" s="18">
        <v>144.1</v>
      </c>
      <c r="AF7" s="18">
        <v>48036.9</v>
      </c>
      <c r="AG7" s="16">
        <v>1</v>
      </c>
      <c r="AH7" s="21">
        <v>0</v>
      </c>
      <c r="AI7" s="18">
        <v>0</v>
      </c>
      <c r="AJ7" s="18">
        <v>86842.8</v>
      </c>
      <c r="AK7" s="16">
        <v>1</v>
      </c>
      <c r="AL7" s="18">
        <f t="shared" si="5"/>
        <v>64.39999999999998</v>
      </c>
      <c r="AM7" s="18">
        <v>410.8</v>
      </c>
      <c r="AN7" s="18">
        <v>475.2</v>
      </c>
      <c r="AO7" s="16">
        <v>0</v>
      </c>
      <c r="AP7" s="34">
        <f t="shared" si="6"/>
        <v>8</v>
      </c>
      <c r="AQ7" s="10"/>
      <c r="AR7" s="10"/>
      <c r="AS7" s="10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26.25">
      <c r="A8" s="4">
        <v>907</v>
      </c>
      <c r="B8" s="24" t="s">
        <v>48</v>
      </c>
      <c r="C8" s="15">
        <v>25</v>
      </c>
      <c r="D8" s="16">
        <v>0</v>
      </c>
      <c r="E8" s="17">
        <f t="shared" si="0"/>
        <v>-6.792235695965426</v>
      </c>
      <c r="F8" s="18">
        <v>-1109.6</v>
      </c>
      <c r="G8" s="18">
        <v>16336.3</v>
      </c>
      <c r="H8" s="16">
        <v>1</v>
      </c>
      <c r="I8" s="18">
        <f t="shared" si="1"/>
        <v>0</v>
      </c>
      <c r="J8" s="18">
        <v>16336.3</v>
      </c>
      <c r="K8" s="18">
        <v>16336.3</v>
      </c>
      <c r="L8" s="16">
        <v>1</v>
      </c>
      <c r="M8" s="17">
        <v>3869.2</v>
      </c>
      <c r="N8" s="17">
        <v>4155.7</v>
      </c>
      <c r="O8" s="16">
        <v>1</v>
      </c>
      <c r="P8" s="15">
        <f t="shared" si="2"/>
        <v>100</v>
      </c>
      <c r="Q8" s="18">
        <v>16336.3</v>
      </c>
      <c r="R8" s="18">
        <v>16336.3</v>
      </c>
      <c r="S8" s="16">
        <v>1</v>
      </c>
      <c r="T8" s="22">
        <f t="shared" si="7"/>
        <v>13.013962770027485</v>
      </c>
      <c r="U8" s="15">
        <v>2126</v>
      </c>
      <c r="V8" s="18">
        <v>16336.3</v>
      </c>
      <c r="W8" s="19">
        <v>0</v>
      </c>
      <c r="X8" s="20" t="s">
        <v>23</v>
      </c>
      <c r="Y8" s="20" t="s">
        <v>23</v>
      </c>
      <c r="Z8" s="20" t="s">
        <v>23</v>
      </c>
      <c r="AA8" s="19">
        <v>1</v>
      </c>
      <c r="AB8" s="29" t="s">
        <v>63</v>
      </c>
      <c r="AC8" s="19">
        <v>1</v>
      </c>
      <c r="AD8" s="18">
        <f t="shared" si="3"/>
        <v>0</v>
      </c>
      <c r="AE8" s="18">
        <v>0</v>
      </c>
      <c r="AF8" s="18">
        <v>16336.3</v>
      </c>
      <c r="AG8" s="16">
        <v>1</v>
      </c>
      <c r="AH8" s="21">
        <f t="shared" si="4"/>
        <v>0</v>
      </c>
      <c r="AI8" s="17">
        <v>0</v>
      </c>
      <c r="AJ8" s="17">
        <v>5421.4</v>
      </c>
      <c r="AK8" s="16">
        <v>1</v>
      </c>
      <c r="AL8" s="17">
        <f t="shared" si="5"/>
        <v>0</v>
      </c>
      <c r="AM8" s="17">
        <v>0</v>
      </c>
      <c r="AN8" s="17">
        <v>0</v>
      </c>
      <c r="AO8" s="16">
        <v>1</v>
      </c>
      <c r="AP8" s="34">
        <f t="shared" si="6"/>
        <v>9</v>
      </c>
      <c r="AQ8" s="10"/>
      <c r="AR8" s="10"/>
      <c r="AS8" s="10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38.25">
      <c r="A9" s="4">
        <v>912</v>
      </c>
      <c r="B9" s="25" t="s">
        <v>49</v>
      </c>
      <c r="C9" s="15">
        <v>19</v>
      </c>
      <c r="D9" s="16">
        <v>0</v>
      </c>
      <c r="E9" s="17">
        <f t="shared" si="0"/>
        <v>0.10401374616308555</v>
      </c>
      <c r="F9" s="18">
        <v>12.47</v>
      </c>
      <c r="G9" s="18">
        <v>11988.8</v>
      </c>
      <c r="H9" s="16">
        <v>1</v>
      </c>
      <c r="I9" s="18">
        <f t="shared" si="1"/>
        <v>0.0008341048803506894</v>
      </c>
      <c r="J9" s="18">
        <v>11988.9</v>
      </c>
      <c r="K9" s="18">
        <v>11988.8</v>
      </c>
      <c r="L9" s="16">
        <v>1</v>
      </c>
      <c r="M9" s="17">
        <v>2874.8</v>
      </c>
      <c r="N9" s="17">
        <v>3038</v>
      </c>
      <c r="O9" s="16">
        <v>1</v>
      </c>
      <c r="P9" s="15">
        <f t="shared" si="2"/>
        <v>100</v>
      </c>
      <c r="Q9" s="18">
        <v>11988.8</v>
      </c>
      <c r="R9" s="18">
        <v>11988.8</v>
      </c>
      <c r="S9" s="16">
        <v>1</v>
      </c>
      <c r="T9" s="22">
        <f t="shared" si="7"/>
        <v>1.6907446950487122</v>
      </c>
      <c r="U9" s="15">
        <v>202.7</v>
      </c>
      <c r="V9" s="18">
        <v>11988.8</v>
      </c>
      <c r="W9" s="19">
        <v>0</v>
      </c>
      <c r="X9" s="20" t="s">
        <v>23</v>
      </c>
      <c r="Y9" s="20" t="s">
        <v>23</v>
      </c>
      <c r="Z9" s="20" t="s">
        <v>23</v>
      </c>
      <c r="AA9" s="19">
        <v>1</v>
      </c>
      <c r="AB9" s="29" t="s">
        <v>63</v>
      </c>
      <c r="AC9" s="19">
        <v>1</v>
      </c>
      <c r="AD9" s="18">
        <f t="shared" si="3"/>
        <v>0.0033364473508608037</v>
      </c>
      <c r="AE9" s="18">
        <v>0.4</v>
      </c>
      <c r="AF9" s="18">
        <v>11988.8</v>
      </c>
      <c r="AG9" s="16">
        <v>1</v>
      </c>
      <c r="AH9" s="21" t="e">
        <f t="shared" si="4"/>
        <v>#DIV/0!</v>
      </c>
      <c r="AI9" s="18">
        <v>0</v>
      </c>
      <c r="AJ9" s="18">
        <v>0</v>
      </c>
      <c r="AK9" s="16">
        <v>1</v>
      </c>
      <c r="AL9" s="17">
        <f t="shared" si="5"/>
        <v>0</v>
      </c>
      <c r="AM9" s="28">
        <v>0</v>
      </c>
      <c r="AN9" s="17">
        <v>0</v>
      </c>
      <c r="AO9" s="16">
        <v>1</v>
      </c>
      <c r="AP9" s="34">
        <f t="shared" si="6"/>
        <v>9</v>
      </c>
      <c r="AQ9" s="10"/>
      <c r="AR9" s="10"/>
      <c r="AS9" s="10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ht="26.25" hidden="1">
      <c r="A10" s="4">
        <v>922</v>
      </c>
      <c r="B10" s="26" t="s">
        <v>44</v>
      </c>
      <c r="C10" s="15"/>
      <c r="D10" s="16"/>
      <c r="E10" s="17" t="e">
        <f t="shared" si="0"/>
        <v>#DIV/0!</v>
      </c>
      <c r="F10" s="18"/>
      <c r="G10" s="18"/>
      <c r="H10" s="16"/>
      <c r="I10" s="18" t="e">
        <f t="shared" si="1"/>
        <v>#DIV/0!</v>
      </c>
      <c r="J10" s="18"/>
      <c r="K10" s="18"/>
      <c r="L10" s="16"/>
      <c r="M10" s="17"/>
      <c r="N10" s="17"/>
      <c r="O10" s="16"/>
      <c r="P10" s="15" t="e">
        <f t="shared" si="2"/>
        <v>#DIV/0!</v>
      </c>
      <c r="Q10" s="18"/>
      <c r="R10" s="18"/>
      <c r="S10" s="16"/>
      <c r="T10" s="22" t="e">
        <f t="shared" si="7"/>
        <v>#DIV/0!</v>
      </c>
      <c r="U10" s="15"/>
      <c r="V10" s="18"/>
      <c r="W10" s="19"/>
      <c r="X10" s="20" t="s">
        <v>23</v>
      </c>
      <c r="Y10" s="20" t="s">
        <v>23</v>
      </c>
      <c r="Z10" s="20" t="s">
        <v>23</v>
      </c>
      <c r="AA10" s="19"/>
      <c r="AB10" s="29" t="s">
        <v>63</v>
      </c>
      <c r="AC10" s="19"/>
      <c r="AD10" s="18" t="e">
        <f t="shared" si="3"/>
        <v>#DIV/0!</v>
      </c>
      <c r="AE10" s="18"/>
      <c r="AF10" s="18"/>
      <c r="AG10" s="16"/>
      <c r="AH10" s="21" t="e">
        <f t="shared" si="4"/>
        <v>#DIV/0!</v>
      </c>
      <c r="AI10" s="18"/>
      <c r="AJ10" s="18"/>
      <c r="AK10" s="16"/>
      <c r="AL10" s="18">
        <f t="shared" si="5"/>
        <v>0</v>
      </c>
      <c r="AM10" s="18"/>
      <c r="AN10" s="18"/>
      <c r="AO10" s="16"/>
      <c r="AP10" s="34">
        <f t="shared" si="6"/>
        <v>0</v>
      </c>
      <c r="AQ10" s="10"/>
      <c r="AR10" s="10"/>
      <c r="AS10" s="10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ht="28.5" customHeight="1">
      <c r="A11" s="4">
        <v>936</v>
      </c>
      <c r="B11" s="24" t="s">
        <v>35</v>
      </c>
      <c r="C11" s="15">
        <v>52</v>
      </c>
      <c r="D11" s="16">
        <v>0</v>
      </c>
      <c r="E11" s="18">
        <f t="shared" si="0"/>
        <v>12.836476672250821</v>
      </c>
      <c r="F11" s="18">
        <v>5463.32</v>
      </c>
      <c r="G11" s="18">
        <v>42560.9</v>
      </c>
      <c r="H11" s="16">
        <v>1</v>
      </c>
      <c r="I11" s="17">
        <f t="shared" si="1"/>
        <v>4.955348270094395</v>
      </c>
      <c r="J11" s="18">
        <v>44779.9</v>
      </c>
      <c r="K11" s="18">
        <v>42560.9</v>
      </c>
      <c r="L11" s="16">
        <v>0</v>
      </c>
      <c r="M11" s="17">
        <v>6996.5</v>
      </c>
      <c r="N11" s="17">
        <v>11854.8</v>
      </c>
      <c r="O11" s="16">
        <v>1</v>
      </c>
      <c r="P11" s="15">
        <f t="shared" si="2"/>
        <v>100</v>
      </c>
      <c r="Q11" s="18">
        <v>42560.9</v>
      </c>
      <c r="R11" s="18">
        <v>42560.9</v>
      </c>
      <c r="S11" s="16">
        <v>1</v>
      </c>
      <c r="T11" s="22">
        <f t="shared" si="7"/>
        <v>7.222826584964133</v>
      </c>
      <c r="U11" s="17">
        <v>3074.1</v>
      </c>
      <c r="V11" s="18">
        <v>42560.9</v>
      </c>
      <c r="W11" s="19">
        <v>0</v>
      </c>
      <c r="X11" s="20" t="s">
        <v>23</v>
      </c>
      <c r="Y11" s="20" t="s">
        <v>23</v>
      </c>
      <c r="Z11" s="20" t="s">
        <v>23</v>
      </c>
      <c r="AA11" s="19">
        <v>1</v>
      </c>
      <c r="AB11" s="29" t="s">
        <v>63</v>
      </c>
      <c r="AC11" s="19">
        <v>1</v>
      </c>
      <c r="AD11" s="18">
        <f t="shared" si="3"/>
        <v>0.28547328651414794</v>
      </c>
      <c r="AE11" s="17">
        <v>121.5</v>
      </c>
      <c r="AF11" s="18">
        <v>42560.9</v>
      </c>
      <c r="AG11" s="16">
        <v>1</v>
      </c>
      <c r="AH11" s="21">
        <f t="shared" si="4"/>
        <v>0</v>
      </c>
      <c r="AI11" s="18">
        <v>0</v>
      </c>
      <c r="AJ11" s="17">
        <v>3474.5</v>
      </c>
      <c r="AK11" s="16">
        <v>1</v>
      </c>
      <c r="AL11" s="18">
        <f t="shared" si="5"/>
        <v>5.6000000000000005</v>
      </c>
      <c r="AM11" s="18">
        <v>5.8</v>
      </c>
      <c r="AN11" s="17">
        <v>11.4</v>
      </c>
      <c r="AO11" s="16">
        <v>1</v>
      </c>
      <c r="AP11" s="34">
        <f t="shared" si="6"/>
        <v>8</v>
      </c>
      <c r="AQ11" s="10"/>
      <c r="AR11" s="10"/>
      <c r="AS11" s="10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0:85" ht="14.25">
      <c r="J12" s="23"/>
      <c r="K12" s="2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5:12" ht="16.5">
      <c r="E13" s="37" t="s">
        <v>37</v>
      </c>
      <c r="F13" s="37"/>
      <c r="G13" s="37"/>
      <c r="H13" s="35"/>
      <c r="I13" s="35"/>
      <c r="J13" s="35"/>
      <c r="K13" s="35"/>
      <c r="L13" s="36"/>
    </row>
    <row r="14" spans="5:12" ht="15.75" customHeight="1">
      <c r="E14" s="37" t="s">
        <v>61</v>
      </c>
      <c r="F14" s="37"/>
      <c r="G14" s="37"/>
      <c r="H14" s="37"/>
      <c r="I14" s="35"/>
      <c r="J14" s="38" t="s">
        <v>34</v>
      </c>
      <c r="K14" s="38"/>
      <c r="L14" s="38"/>
    </row>
    <row r="15" spans="5:12" ht="9.75" customHeight="1">
      <c r="E15" s="35"/>
      <c r="F15" s="35"/>
      <c r="G15" s="35"/>
      <c r="H15" s="35"/>
      <c r="I15" s="35"/>
      <c r="J15" s="35"/>
      <c r="K15" s="35"/>
      <c r="L15" s="36"/>
    </row>
    <row r="16" spans="5:12" ht="17.25" customHeight="1">
      <c r="E16" s="37" t="s">
        <v>38</v>
      </c>
      <c r="F16" s="37"/>
      <c r="G16" s="37"/>
      <c r="H16" s="37"/>
      <c r="I16" s="37" t="s">
        <v>64</v>
      </c>
      <c r="J16" s="37"/>
      <c r="K16" s="37"/>
      <c r="L16" s="36"/>
    </row>
    <row r="17" spans="5:12" ht="11.25" customHeight="1">
      <c r="E17" s="35"/>
      <c r="F17" s="35"/>
      <c r="G17" s="35"/>
      <c r="H17" s="35"/>
      <c r="I17" s="36"/>
      <c r="J17" s="36"/>
      <c r="K17" s="36"/>
      <c r="L17" s="36"/>
    </row>
    <row r="18" spans="5:12" ht="18.75" customHeight="1">
      <c r="E18" s="37" t="s">
        <v>65</v>
      </c>
      <c r="F18" s="37"/>
      <c r="G18" s="37"/>
      <c r="H18" s="37"/>
      <c r="I18" s="37"/>
      <c r="J18" s="37"/>
      <c r="K18" s="36"/>
      <c r="L18" s="36"/>
    </row>
  </sheetData>
  <sheetProtection/>
  <mergeCells count="22">
    <mergeCell ref="A3:A4"/>
    <mergeCell ref="B3:B4"/>
    <mergeCell ref="E3:H3"/>
    <mergeCell ref="I3:L3"/>
    <mergeCell ref="C3:D3"/>
    <mergeCell ref="AP3:AP4"/>
    <mergeCell ref="AH3:AK3"/>
    <mergeCell ref="AL3:AO3"/>
    <mergeCell ref="AD3:AG3"/>
    <mergeCell ref="AB3:AC3"/>
    <mergeCell ref="E2:O2"/>
    <mergeCell ref="M3:O3"/>
    <mergeCell ref="X3:AA3"/>
    <mergeCell ref="T3:W3"/>
    <mergeCell ref="P3:S3"/>
    <mergeCell ref="B1:H1"/>
    <mergeCell ref="E18:J18"/>
    <mergeCell ref="E13:G13"/>
    <mergeCell ref="E16:H16"/>
    <mergeCell ref="I16:K16"/>
    <mergeCell ref="E14:H14"/>
    <mergeCell ref="J14:L14"/>
  </mergeCells>
  <printOptions headings="1"/>
  <pageMargins left="0.7874015748031497" right="0.3937007874015748" top="0.59" bottom="0.4330708661417323" header="0.5118110236220472" footer="0.3937007874015748"/>
  <pageSetup fitToWidth="22" fitToHeight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2017-04-28T04:10:43Z</cp:lastPrinted>
  <dcterms:created xsi:type="dcterms:W3CDTF">2007-01-15T10:54:55Z</dcterms:created>
  <dcterms:modified xsi:type="dcterms:W3CDTF">2017-04-28T06:12:15Z</dcterms:modified>
  <cp:category/>
  <cp:version/>
  <cp:contentType/>
  <cp:contentStatus/>
</cp:coreProperties>
</file>